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<sst xmlns="http://schemas.openxmlformats.org/spreadsheetml/2006/main" count="40" uniqueCount="38">
  <si>
    <t>Школа</t>
  </si>
  <si>
    <t>МКОУ Кумухская СОШ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</si>
  <si>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</si>
  <si>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</si>
  <si>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</si>
  <si>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</si>
  <si>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</si>
  <si>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</si>
  <si>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</si>
  <si>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</si>
  <si>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</si>
  <si>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</si>
  <si>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</si>
  <si>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</si>
  <si>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</si>
  <si>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</si>
  <si>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</si>
  <si>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</si>
  <si>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</si>
  <si>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Суп с</t>
  </si>
  <si>
    <t>Рис</t>
  </si>
  <si>
    <t>тефтелями</t>
  </si>
  <si>
    <t>Говядина</t>
  </si>
  <si>
    <t>Картофель</t>
  </si>
  <si>
    <t>Морковь</t>
  </si>
  <si>
    <t>Лук</t>
  </si>
  <si>
    <t>Томатное пюре</t>
  </si>
  <si>
    <t>Соль</t>
  </si>
  <si>
    <t>печенье</t>
  </si>
  <si>
    <t>Хлеб</t>
  </si>
  <si>
    <t>80</t>
  </si>
  <si>
    <t>Салат</t>
  </si>
  <si>
    <t>Капуста</t>
  </si>
  <si>
    <t>Горох</t>
  </si>
  <si>
    <t>Зелень</t>
  </si>
  <si>
    <t>Масло растительнолк</t>
  </si>
  <si>
    <t>Чай</t>
  </si>
  <si>
    <t>Сахар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</si>
</sst>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\ &quot;₽&quot;_-;\-* #\.##0.00\ &quot;₽&quot;_-;_-* \-??\ &quot;₽&quot;_-;_-@_-"/>
    <numFmt numFmtId="180" formatCode="0.000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8" borderId="0" applyNumberFormat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2" fillId="17" borderId="2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0" borderId="2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2" borderId="19" applyNumberFormat="0" applyAlignment="0" applyProtection="0">
      <alignment vertical="center"/>
    </xf>
    <xf numFmtId="0" fontId="21" fillId="23" borderId="26" applyNumberFormat="0" applyAlignment="0" applyProtection="0">
      <alignment vertical="center"/>
    </xf>
    <xf numFmtId="0" fontId="9" fillId="17" borderId="19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1" fontId="1" fillId="0" borderId="6" xfId="0" applyNumberFormat="1" applyFont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49" fontId="0" fillId="2" borderId="9" xfId="0" applyNumberFormat="1" applyFill="1" applyBorder="1" applyProtection="1">
      <protection locked="0"/>
    </xf>
    <xf numFmtId="0" fontId="1" fillId="0" borderId="6" xfId="0" applyFont="1" applyBorder="1" applyAlignment="1">
      <alignment horizontal="center" wrapText="1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2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49" fontId="0" fillId="2" borderId="12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1" fontId="0" fillId="2" borderId="12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3" xfId="0" applyFill="1" applyBorder="1" applyProtection="1">
      <protection locked="0"/>
    </xf>
    <xf numFmtId="180" fontId="0" fillId="2" borderId="12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1" fontId="0" fillId="2" borderId="16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view="pageBreakPreview" zoomScale="60" zoomScaleNormal="100" workbookViewId="0">
      <selection activeCell="Q20" sqref="Q20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7" t="s">
        <v>3</v>
      </c>
      <c r="L1" t="s">
        <v>4</v>
      </c>
      <c r="M1" s="33">
        <v>9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34" t="s">
        <v>17</v>
      </c>
    </row>
    <row r="4" ht="15.75" spans="1:13">
      <c r="A4" s="7" t="s">
        <v>18</v>
      </c>
      <c r="B4" s="8" t="s">
        <v>19</v>
      </c>
      <c r="C4" s="9"/>
      <c r="D4" s="10" t="s">
        <v>20</v>
      </c>
      <c r="E4" s="10">
        <f>H4*116/1000</f>
        <v>1.74</v>
      </c>
      <c r="F4" s="10">
        <v>95</v>
      </c>
      <c r="G4" s="10">
        <f>E4*F4</f>
        <v>165.3</v>
      </c>
      <c r="H4" s="11">
        <v>15</v>
      </c>
      <c r="I4" s="35">
        <f>H4/1000*F4</f>
        <v>1.425</v>
      </c>
      <c r="J4" s="35">
        <f>H4/100*254</f>
        <v>38.1</v>
      </c>
      <c r="K4" s="35">
        <f>H4/100*7.7</f>
        <v>1.155</v>
      </c>
      <c r="L4" s="35">
        <f>H4/100*2.4</f>
        <v>0.36</v>
      </c>
      <c r="M4" s="36">
        <f>H4/100*53.4</f>
        <v>8.01</v>
      </c>
    </row>
    <row r="5" ht="15.75" spans="1:13">
      <c r="A5" s="12"/>
      <c r="B5" s="13" t="s">
        <v>21</v>
      </c>
      <c r="C5" s="14"/>
      <c r="D5" s="10" t="s">
        <v>22</v>
      </c>
      <c r="E5" s="10">
        <f t="shared" ref="E5:E20" si="0">H5*116/1000</f>
        <v>9.86</v>
      </c>
      <c r="F5" s="10">
        <v>400</v>
      </c>
      <c r="G5" s="10">
        <f t="shared" ref="G5:G20" si="1">E5*F5</f>
        <v>3944</v>
      </c>
      <c r="H5" s="15">
        <v>85</v>
      </c>
      <c r="I5" s="35">
        <f t="shared" ref="I5:I20" si="2">H5/1000*F5</f>
        <v>34</v>
      </c>
      <c r="J5" s="37">
        <f>H5/100*187</f>
        <v>158.95</v>
      </c>
      <c r="K5" s="37">
        <f>H5/100*18.9</f>
        <v>16.065</v>
      </c>
      <c r="L5" s="37">
        <f>H5/100*12.4</f>
        <v>10.54</v>
      </c>
      <c r="M5" s="38">
        <v>0</v>
      </c>
    </row>
    <row r="6" ht="15.75" spans="1:13">
      <c r="A6" s="12"/>
      <c r="B6" s="16"/>
      <c r="C6" s="17"/>
      <c r="D6" s="10" t="s">
        <v>23</v>
      </c>
      <c r="E6" s="10">
        <f t="shared" si="0"/>
        <v>2.9</v>
      </c>
      <c r="F6" s="10">
        <v>30</v>
      </c>
      <c r="G6" s="10">
        <f t="shared" si="1"/>
        <v>87</v>
      </c>
      <c r="H6" s="15">
        <v>25</v>
      </c>
      <c r="I6" s="35">
        <f t="shared" si="2"/>
        <v>0.75</v>
      </c>
      <c r="J6" s="37">
        <f>H6/100*83</f>
        <v>20.75</v>
      </c>
      <c r="K6" s="37">
        <f>H6/100*2</f>
        <v>0.5</v>
      </c>
      <c r="L6" s="37">
        <f>H6/100*0.1</f>
        <v>0.025</v>
      </c>
      <c r="M6" s="39">
        <f>H6/100*19.4</f>
        <v>4.85</v>
      </c>
    </row>
    <row r="7" ht="15.75" spans="1:13">
      <c r="A7" s="12"/>
      <c r="B7" s="16"/>
      <c r="C7" s="17"/>
      <c r="D7" s="10" t="s">
        <v>24</v>
      </c>
      <c r="E7" s="10">
        <f t="shared" si="0"/>
        <v>1.044</v>
      </c>
      <c r="F7" s="10">
        <v>35</v>
      </c>
      <c r="G7" s="10">
        <f t="shared" si="1"/>
        <v>36.54</v>
      </c>
      <c r="H7" s="15">
        <v>9</v>
      </c>
      <c r="I7" s="35">
        <f t="shared" si="2"/>
        <v>0.315</v>
      </c>
      <c r="J7" s="37">
        <f>H7/100*33</f>
        <v>2.97</v>
      </c>
      <c r="K7" s="37">
        <f>H7/100*1.3</f>
        <v>0.117</v>
      </c>
      <c r="L7" s="37">
        <f>H7/100*0.1</f>
        <v>0.009</v>
      </c>
      <c r="M7" s="39">
        <f>H7/100*7</f>
        <v>0.63</v>
      </c>
    </row>
    <row r="8" ht="15.75" spans="1:13">
      <c r="A8" s="12"/>
      <c r="B8" s="18"/>
      <c r="C8" s="17"/>
      <c r="D8" s="10" t="s">
        <v>25</v>
      </c>
      <c r="E8" s="10">
        <f t="shared" si="0"/>
        <v>0.58</v>
      </c>
      <c r="F8" s="10">
        <v>30</v>
      </c>
      <c r="G8" s="10">
        <f t="shared" si="1"/>
        <v>17.4</v>
      </c>
      <c r="H8" s="15">
        <v>5</v>
      </c>
      <c r="I8" s="35">
        <f t="shared" si="2"/>
        <v>0.15</v>
      </c>
      <c r="J8" s="37">
        <f>H8/100*43</f>
        <v>2.15</v>
      </c>
      <c r="K8" s="37">
        <f>H8/100*1.7</f>
        <v>0.085</v>
      </c>
      <c r="L8" s="37">
        <f>H8/100*0</f>
        <v>0</v>
      </c>
      <c r="M8" s="39">
        <f>H8/100*9.5</f>
        <v>0.475</v>
      </c>
    </row>
    <row r="9" ht="15.75" spans="1:13">
      <c r="A9" s="19"/>
      <c r="B9" s="20"/>
      <c r="C9" s="20"/>
      <c r="D9" s="10" t="s">
        <v>26</v>
      </c>
      <c r="E9" s="10">
        <f t="shared" si="0"/>
        <v>0.464</v>
      </c>
      <c r="F9" s="10">
        <v>210</v>
      </c>
      <c r="G9" s="10">
        <f t="shared" si="1"/>
        <v>97.44</v>
      </c>
      <c r="H9" s="15">
        <v>4</v>
      </c>
      <c r="I9" s="35">
        <f t="shared" si="2"/>
        <v>0.84</v>
      </c>
      <c r="J9" s="40">
        <f>H9/100*30</f>
        <v>1.2</v>
      </c>
      <c r="K9" s="40">
        <f>H9/100*1.3</f>
        <v>0.052</v>
      </c>
      <c r="L9" s="40">
        <f>H9/100*0.5</f>
        <v>0.02</v>
      </c>
      <c r="M9" s="40">
        <f>H9/100*5</f>
        <v>0.2</v>
      </c>
    </row>
    <row r="10" ht="15.75" spans="1:13">
      <c r="A10" s="7"/>
      <c r="B10" s="21"/>
      <c r="C10" s="22"/>
      <c r="D10" s="10" t="s">
        <v>27</v>
      </c>
      <c r="E10" s="10">
        <f t="shared" si="0"/>
        <v>1.102</v>
      </c>
      <c r="F10" s="10">
        <v>15</v>
      </c>
      <c r="G10" s="10">
        <f t="shared" si="1"/>
        <v>16.53</v>
      </c>
      <c r="H10" s="15">
        <v>9.5</v>
      </c>
      <c r="I10" s="35">
        <f t="shared" si="2"/>
        <v>0.1425</v>
      </c>
      <c r="J10" s="35">
        <v>0</v>
      </c>
      <c r="K10" s="35">
        <v>0</v>
      </c>
      <c r="L10" s="35">
        <v>0</v>
      </c>
      <c r="M10" s="41">
        <v>0</v>
      </c>
    </row>
    <row r="11" ht="15.75" spans="1:13">
      <c r="A11" s="12"/>
      <c r="B11" s="18"/>
      <c r="C11" s="18"/>
      <c r="D11" s="10" t="s">
        <v>28</v>
      </c>
      <c r="E11" s="10">
        <f t="shared" si="0"/>
        <v>5.22</v>
      </c>
      <c r="F11" s="10">
        <v>220</v>
      </c>
      <c r="G11" s="10">
        <f t="shared" si="1"/>
        <v>1148.4</v>
      </c>
      <c r="H11" s="15">
        <v>45</v>
      </c>
      <c r="I11" s="35">
        <f t="shared" si="2"/>
        <v>9.9</v>
      </c>
      <c r="J11" s="37"/>
      <c r="K11" s="37"/>
      <c r="L11" s="37"/>
      <c r="M11" s="38"/>
    </row>
    <row r="12" ht="15.75" spans="1:13">
      <c r="A12" s="19"/>
      <c r="B12" s="20"/>
      <c r="C12" s="20"/>
      <c r="D12" s="23" t="s">
        <v>29</v>
      </c>
      <c r="E12" s="10">
        <f t="shared" si="0"/>
        <v>9.28</v>
      </c>
      <c r="F12" s="23">
        <v>40</v>
      </c>
      <c r="G12" s="10">
        <f t="shared" si="1"/>
        <v>371.2</v>
      </c>
      <c r="H12" s="24" t="s">
        <v>30</v>
      </c>
      <c r="I12" s="35">
        <f t="shared" si="2"/>
        <v>3.2</v>
      </c>
      <c r="J12" s="40">
        <f>H12/100*254</f>
        <v>203.2</v>
      </c>
      <c r="K12" s="40">
        <f>H12/100*7.7</f>
        <v>6.16</v>
      </c>
      <c r="L12" s="40">
        <f>H12/100*2.4</f>
        <v>1.92</v>
      </c>
      <c r="M12" s="40">
        <f>H12/100*53.4</f>
        <v>42.72</v>
      </c>
    </row>
    <row r="13" ht="15.75" spans="1:13">
      <c r="A13" s="12"/>
      <c r="B13" s="13" t="s">
        <v>31</v>
      </c>
      <c r="C13" s="25"/>
      <c r="D13" s="10" t="s">
        <v>32</v>
      </c>
      <c r="E13" s="10">
        <f t="shared" si="0"/>
        <v>6.38</v>
      </c>
      <c r="F13" s="10">
        <v>30</v>
      </c>
      <c r="G13" s="10">
        <f t="shared" si="1"/>
        <v>191.4</v>
      </c>
      <c r="H13" s="15">
        <v>55</v>
      </c>
      <c r="I13" s="35">
        <f t="shared" si="2"/>
        <v>1.65</v>
      </c>
      <c r="J13" s="42">
        <f>H13/100*81</f>
        <v>44.55</v>
      </c>
      <c r="K13" s="42">
        <f>H13/100*1.8</f>
        <v>0.99</v>
      </c>
      <c r="L13" s="42">
        <v>0</v>
      </c>
      <c r="M13" s="43">
        <f>H13/100*5.4</f>
        <v>2.97</v>
      </c>
    </row>
    <row r="14" ht="15.75" spans="1:13">
      <c r="A14" s="12"/>
      <c r="B14" s="16"/>
      <c r="C14" s="26"/>
      <c r="D14" s="27" t="s">
        <v>33</v>
      </c>
      <c r="E14" s="10">
        <f t="shared" si="0"/>
        <v>1.74</v>
      </c>
      <c r="F14" s="28">
        <v>110</v>
      </c>
      <c r="G14" s="10">
        <f t="shared" si="1"/>
        <v>191.4</v>
      </c>
      <c r="H14" s="29">
        <v>15</v>
      </c>
      <c r="I14" s="35">
        <f t="shared" si="2"/>
        <v>1.65</v>
      </c>
      <c r="J14" s="42">
        <f>H14/100*28</f>
        <v>4.2</v>
      </c>
      <c r="K14" s="42">
        <f>H14/100*5.4</f>
        <v>0.81</v>
      </c>
      <c r="L14" s="37">
        <f>H14/100*0.1</f>
        <v>0.015</v>
      </c>
      <c r="M14" s="43">
        <f>H14/100*8.75</f>
        <v>1.3125</v>
      </c>
    </row>
    <row r="15" ht="15.75" spans="1:13">
      <c r="A15" s="12"/>
      <c r="B15" s="16"/>
      <c r="C15" s="22"/>
      <c r="D15" s="27" t="s">
        <v>24</v>
      </c>
      <c r="E15" s="10">
        <f t="shared" si="0"/>
        <v>1.74</v>
      </c>
      <c r="F15" s="27">
        <v>35</v>
      </c>
      <c r="G15" s="10">
        <f t="shared" si="1"/>
        <v>60.9</v>
      </c>
      <c r="H15" s="15">
        <v>15</v>
      </c>
      <c r="I15" s="35">
        <f t="shared" si="2"/>
        <v>0.525</v>
      </c>
      <c r="J15" s="37">
        <f>H15/100*33</f>
        <v>4.95</v>
      </c>
      <c r="K15" s="37">
        <f>H15/100*1.3</f>
        <v>0.195</v>
      </c>
      <c r="L15" s="37">
        <f>H15/100*0.1</f>
        <v>0.015</v>
      </c>
      <c r="M15" s="39">
        <f>H15/100*7</f>
        <v>1.05</v>
      </c>
    </row>
    <row r="16" ht="15.75" spans="1:13">
      <c r="A16" s="12"/>
      <c r="B16" s="16"/>
      <c r="C16" s="18"/>
      <c r="D16" s="30" t="s">
        <v>34</v>
      </c>
      <c r="E16" s="10">
        <f t="shared" si="0"/>
        <v>0</v>
      </c>
      <c r="F16" s="30">
        <v>400</v>
      </c>
      <c r="G16" s="10">
        <f t="shared" si="1"/>
        <v>0</v>
      </c>
      <c r="H16" s="26">
        <v>0</v>
      </c>
      <c r="I16" s="35">
        <f t="shared" si="2"/>
        <v>0</v>
      </c>
      <c r="J16" s="40">
        <f>H16/100*30</f>
        <v>0</v>
      </c>
      <c r="K16" s="40">
        <f>H16/100*1.3</f>
        <v>0</v>
      </c>
      <c r="L16" s="40">
        <f>H16/100*0.5</f>
        <v>0</v>
      </c>
      <c r="M16" s="40">
        <f>H16/100*5</f>
        <v>0</v>
      </c>
    </row>
    <row r="17" ht="15.75" spans="1:13">
      <c r="A17" s="12"/>
      <c r="B17" s="16"/>
      <c r="C17" s="18"/>
      <c r="D17" s="30" t="s">
        <v>25</v>
      </c>
      <c r="E17" s="10">
        <f t="shared" si="0"/>
        <v>0</v>
      </c>
      <c r="F17" s="30">
        <v>30</v>
      </c>
      <c r="G17" s="10">
        <f t="shared" si="1"/>
        <v>0</v>
      </c>
      <c r="H17" s="26">
        <v>0</v>
      </c>
      <c r="I17" s="35">
        <f t="shared" si="2"/>
        <v>0</v>
      </c>
      <c r="J17" s="37">
        <f>H17/100*43</f>
        <v>0</v>
      </c>
      <c r="K17" s="37">
        <f>H17/100*1.7</f>
        <v>0</v>
      </c>
      <c r="L17" s="37">
        <f>H17/100*0</f>
        <v>0</v>
      </c>
      <c r="M17" s="39">
        <f>H17/100*9.5</f>
        <v>0</v>
      </c>
    </row>
    <row r="18" ht="15.75" spans="1:13">
      <c r="A18" s="12"/>
      <c r="B18" s="16"/>
      <c r="C18" s="18"/>
      <c r="D18" s="30" t="s">
        <v>35</v>
      </c>
      <c r="E18" s="10">
        <f t="shared" si="0"/>
        <v>0.58</v>
      </c>
      <c r="F18" s="30">
        <v>200</v>
      </c>
      <c r="G18" s="10">
        <f t="shared" si="1"/>
        <v>116</v>
      </c>
      <c r="H18" s="26">
        <v>5</v>
      </c>
      <c r="I18" s="35">
        <f t="shared" si="2"/>
        <v>1</v>
      </c>
      <c r="J18" s="26">
        <f>H18/100*899</f>
        <v>44.95</v>
      </c>
      <c r="K18" s="26">
        <f>H18/100*0</f>
        <v>0</v>
      </c>
      <c r="L18" s="26">
        <f>H18/100*99.9</f>
        <v>4.995</v>
      </c>
      <c r="M18" s="44">
        <f>H18/100*0</f>
        <v>0</v>
      </c>
    </row>
    <row r="19" ht="15.75" spans="1:13">
      <c r="A19" s="12"/>
      <c r="B19" s="16"/>
      <c r="C19" s="18"/>
      <c r="D19" s="30" t="s">
        <v>36</v>
      </c>
      <c r="E19" s="10">
        <f t="shared" si="0"/>
        <v>0.464</v>
      </c>
      <c r="F19" s="30">
        <v>1100</v>
      </c>
      <c r="G19" s="10">
        <f t="shared" si="1"/>
        <v>510.4</v>
      </c>
      <c r="H19" s="26">
        <v>4</v>
      </c>
      <c r="I19" s="35">
        <f t="shared" si="2"/>
        <v>4.4</v>
      </c>
      <c r="J19" s="37"/>
      <c r="K19" s="37"/>
      <c r="L19" s="37"/>
      <c r="M19" s="38"/>
    </row>
    <row r="20" ht="15.75" spans="1:13">
      <c r="A20" s="12"/>
      <c r="B20" s="31"/>
      <c r="C20" s="31"/>
      <c r="D20" s="27" t="s">
        <v>37</v>
      </c>
      <c r="E20" s="10">
        <f t="shared" si="0"/>
        <v>1.74</v>
      </c>
      <c r="F20" s="28">
        <v>70</v>
      </c>
      <c r="G20" s="10">
        <f t="shared" si="1"/>
        <v>121.8</v>
      </c>
      <c r="H20" s="29">
        <v>15</v>
      </c>
      <c r="I20" s="35">
        <f t="shared" si="2"/>
        <v>1.05</v>
      </c>
      <c r="J20" s="40">
        <f>H20/100*398</f>
        <v>59.7</v>
      </c>
      <c r="K20" s="40">
        <f>H20/100*0</f>
        <v>0</v>
      </c>
      <c r="L20" s="40">
        <f>H20/100*0</f>
        <v>0</v>
      </c>
      <c r="M20" s="45">
        <f>H20/100*99.7</f>
        <v>14.955</v>
      </c>
    </row>
    <row r="21" ht="15.75" spans="1:13">
      <c r="A21" s="19"/>
      <c r="B21" s="20"/>
      <c r="C21" s="20"/>
      <c r="D21" s="23"/>
      <c r="E21" s="23"/>
      <c r="F21" s="23"/>
      <c r="G21" s="23">
        <f>G4+G5+G6+G7+G8+G9+G10+G11+G12+G13+G14+G15+G16+G17+G18+G19+G20</f>
        <v>7075.71</v>
      </c>
      <c r="H21" s="32"/>
      <c r="I21" s="40">
        <f>I4+I5+I6+I7+I8+I9+I10+I11+I12+I13+I14+I15+I16+I17+I18+I19+I20</f>
        <v>60.9975</v>
      </c>
      <c r="J21" s="40"/>
      <c r="K21" s="40"/>
      <c r="L21" s="40"/>
      <c r="M21" s="45"/>
    </row>
  </sheetData>
  <mergeCells count="1">
    <mergeCell ref="B1:D1"/>
  </mergeCells>
  <pageMargins left="0.25" right="0.25" top="0.75" bottom="0.75" header="0.3" footer="0.3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2022-12-01T12:04:00Z</cp:lastPrinted>
  <dcterms:modified xsi:type="dcterms:W3CDTF">2022-12-10T10:40:06Z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959A754E5AF244D1A14D1BA47C3561C5</vt:lpwstr>
  </property>
  <property fmtid="{D5CDD505-2E9C-101B-9397-08002B2CF9AE}" pid="3" name="KSOProductBuildVer">
    <vt:lpwstr>1049-11.2.0.11042</vt:lpwstr>
  </property>
</Properties>
</file>